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-FWFK" sheetId="1" r:id="rId1"/>
    <sheet name="Env data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<sst xmlns="http://schemas.openxmlformats.org/spreadsheetml/2006/main" count="20" uniqueCount="20">
  <si>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Piper Cherokee 140              C-FWFK</t>
  </si>
  <si>
    <t>Weight</t>
  </si>
  <si>
    <t>Arm</t>
  </si>
  <si>
    <t>Moment</t>
  </si>
  <si>
    <t>(lb)</t>
  </si>
  <si>
    <t>(inches)</t>
  </si>
  <si>
    <t>(In-lb)</t>
  </si>
  <si>
    <t>Pilot</t>
  </si>
  <si>
    <t>Front Pax</t>
  </si>
  <si>
    <t>Rear Passengers</t>
  </si>
  <si>
    <t>Baggage Area 1</t>
  </si>
  <si>
    <t>Baggage Area 2</t>
  </si>
  <si>
    <t>Empty</t>
  </si>
  <si>
    <t>Zero Fuel</t>
  </si>
  <si>
    <t>Fuel (USg)</t>
  </si>
  <si>
    <t>Take-Off</t>
  </si>
  <si>
    <t>Fuel Burn (USg)</t>
  </si>
  <si>
    <t>Landing</t>
  </si>
  <si>
    <t>Normal</t>
  </si>
  <si>
    <t>Utility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</si>
</sst>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_-;\-* #,##0_-;_-* \-??_-;_-@_-"/>
    <numFmt numFmtId="166" formatCode="0.00"/>
    <numFmt numFmtId="167" formatCode="#,##0"/>
    <numFmt numFmtId="168" formatCode="0%"/>
    <numFmt numFmtId="169" formatCode="_-* #,##0.0_-;\-* #,##0.0_-;_-* \-??_-;_-@_-"/>
    <numFmt numFmtId="170" formatCode="H:MM;@"/>
    <numFmt numFmtId="171" formatCode="_(* #,##0.00_);_(* \(#,##0.00\);_(* \-??_);_(@_)"/>
    <numFmt numFmtId="172" formatCode="_(* #,##0_);_(* \(#,##0\);_(* \-??_);_(@_)"/>
  </numFmts>
  <fonts count="29">
    <font>
      <sz val="10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5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4" fontId="20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164" fontId="22" fillId="0" borderId="0" xfId="0" applyFont="1" applyAlignment="1">
      <alignment horizontal="center"/>
    </xf>
    <xf numFmtId="165" fontId="23" fillId="22" borderId="10" xfId="0" applyNumberFormat="1" applyFont="1" applyFill="1" applyBorder="1" applyAlignment="1">
      <alignment/>
    </xf>
    <xf numFmtId="166" fontId="24" fillId="0" borderId="0" xfId="0" applyNumberFormat="1" applyFont="1" applyAlignment="1">
      <alignment/>
    </xf>
    <xf numFmtId="164" fontId="23" fillId="0" borderId="0" xfId="0" applyFont="1" applyAlignment="1">
      <alignment horizontal="center"/>
    </xf>
    <xf numFmtId="165" fontId="25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7" fontId="20" fillId="0" borderId="0" xfId="0" applyNumberFormat="1" applyFont="1" applyAlignment="1">
      <alignment horizontal="center"/>
    </xf>
    <xf numFmtId="165" fontId="20" fillId="0" borderId="11" xfId="0" applyNumberFormat="1" applyFont="1" applyBorder="1" applyAlignment="1">
      <alignment/>
    </xf>
    <xf numFmtId="166" fontId="20" fillId="0" borderId="11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4" fontId="26" fillId="0" borderId="0" xfId="0" applyFont="1" applyAlignment="1">
      <alignment/>
    </xf>
    <xf numFmtId="164" fontId="21" fillId="0" borderId="0" xfId="0" applyFont="1" applyAlignment="1">
      <alignment horizontal="left"/>
    </xf>
    <xf numFmtId="166" fontId="21" fillId="0" borderId="0" xfId="0" applyNumberFormat="1" applyFont="1" applyAlignment="1">
      <alignment horizontal="left"/>
    </xf>
    <xf numFmtId="164" fontId="21" fillId="0" borderId="0" xfId="0" applyFont="1" applyAlignment="1">
      <alignment horizontal="center"/>
    </xf>
    <xf numFmtId="168" fontId="19" fillId="0" borderId="0" xfId="0" applyNumberFormat="1" applyFont="1" applyAlignment="1">
      <alignment/>
    </xf>
    <xf numFmtId="169" fontId="19" fillId="0" borderId="0" xfId="0" applyNumberFormat="1" applyFont="1" applyAlignment="1">
      <alignment horizontal="center"/>
    </xf>
    <xf numFmtId="170" fontId="19" fillId="0" borderId="0" xfId="0" applyNumberFormat="1" applyFont="1" applyAlignment="1">
      <alignment/>
    </xf>
    <xf numFmtId="164" fontId="26" fillId="0" borderId="0" xfId="0" applyFont="1" applyAlignment="1">
      <alignment/>
    </xf>
    <xf numFmtId="164" fontId="21" fillId="0" borderId="0" xfId="0" applyFont="1" applyAlignment="1">
      <alignment horizontal="right"/>
    </xf>
    <xf numFmtId="165" fontId="21" fillId="0" borderId="0" xfId="0" applyNumberFormat="1" applyFont="1" applyAlignment="1">
      <alignment horizontal="right"/>
    </xf>
    <xf numFmtId="172" fontId="19" fillId="0" borderId="0" xfId="15" applyNumberFormat="1" applyFont="1" applyFill="1" applyBorder="1" applyAlignment="1" applyProtection="1">
      <alignment horizontal="center"/>
      <protection/>
    </xf>
    <xf numFmtId="172" fontId="19" fillId="0" borderId="0" xfId="15" applyNumberFormat="1" applyFont="1" applyFill="1" applyBorder="1" applyAlignment="1" applyProtection="1">
      <alignment/>
      <protection/>
    </xf>
    <xf numFmtId="172" fontId="21" fillId="0" borderId="0" xfId="15" applyNumberFormat="1" applyFont="1" applyFill="1" applyBorder="1" applyAlignment="1" applyProtection="1">
      <alignment horizontal="center"/>
      <protection/>
    </xf>
    <xf numFmtId="172" fontId="21" fillId="0" borderId="0" xfId="15" applyNumberFormat="1" applyFont="1" applyFill="1" applyBorder="1" applyAlignment="1" applyProtection="1">
      <alignment/>
      <protection/>
    </xf>
    <xf numFmtId="165" fontId="19" fillId="0" borderId="0" xfId="0" applyNumberFormat="1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900000"/>
      <rgbColor rgb="00006411"/>
      <rgbColor rgb="0000009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05"/>
          <c:w val="0.948"/>
          <c:h val="0.835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'Env data'!$B$5:$B$10</c:f>
              <c:numCache/>
            </c:numRef>
          </c:xVal>
          <c:yVal>
            <c:numRef>
              <c:f>'Env data'!$C$5:$C$10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'Env data'!$F$5:$F$9</c:f>
              <c:numCache/>
            </c:numRef>
          </c:xVal>
          <c:yVal>
            <c:numRef>
              <c:f>'Env data'!$G$5:$G$9</c:f>
              <c:numCache/>
            </c:numRef>
          </c:yVal>
          <c:smooth val="0"/>
        </c:ser>
        <c:ser>
          <c:idx val="2"/>
          <c:order val="2"/>
          <c:tx>
            <c:strRef>
              <c:f>'C-FWFK'!$A$12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'C-FWFK'!$D$12</c:f>
              <c:numCache/>
            </c:numRef>
          </c:xVal>
          <c:yVal>
            <c:numRef>
              <c:f>'C-FWFK'!$C$12</c:f>
              <c:numCache/>
            </c:numRef>
          </c:yVal>
          <c:smooth val="0"/>
        </c:ser>
        <c:ser>
          <c:idx val="3"/>
          <c:order val="3"/>
          <c:tx>
            <c:strRef>
              <c:f>'C-FWFK'!$A$10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'C-FWFK'!$D$10</c:f>
              <c:numCache/>
            </c:numRef>
          </c:xVal>
          <c:yVal>
            <c:numRef>
              <c:f>'C-FWFK'!$C$10</c:f>
              <c:numCache/>
            </c:numRef>
          </c:yVal>
          <c:smooth val="0"/>
        </c:ser>
        <c:ser>
          <c:idx val="4"/>
          <c:order val="4"/>
          <c:tx>
            <c:strRef>
              <c:f>'C-FWFK'!$A$14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'C-FWFK'!$D$14</c:f>
              <c:numCache/>
            </c:numRef>
          </c:xVal>
          <c:yVal>
            <c:numRef>
              <c:f>'C-FWFK'!$C$14</c:f>
              <c:numCache/>
            </c:numRef>
          </c:yVal>
          <c:smooth val="0"/>
        </c:ser>
        <c:axId val="32854388"/>
        <c:axId val="27254037"/>
      </c:scatterChart>
      <c:valAx>
        <c:axId val="32854388"/>
        <c:scaling>
          <c:orientation val="minMax"/>
          <c:max val="97"/>
          <c:min val="83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54037"/>
        <c:crossesAt val="0"/>
        <c:crossBetween val="midCat"/>
        <c:dispUnits/>
        <c:majorUnit val="1"/>
        <c:minorUnit val="0.5"/>
      </c:valAx>
      <c:valAx>
        <c:axId val="27254037"/>
        <c:scaling>
          <c:orientation val="minMax"/>
          <c:max val="2200"/>
          <c:min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54388"/>
        <c:crossesAt val="83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25"/>
          <c:y val="0.883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8</xdr:col>
      <xdr:colOff>514350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9525" y="2438400"/>
        <a:ext cx="65341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20.57421875" style="1" customWidth="1"/>
    <col min="2" max="2" width="8.57421875" style="2" customWidth="1"/>
    <col min="3" max="3" width="10.57421875" style="3" customWidth="1"/>
    <col min="4" max="4" width="10.421875" style="4" customWidth="1"/>
    <col min="5" max="5" width="12.8515625" style="3" customWidth="1"/>
    <col min="6" max="16384" width="9.140625" style="1" customWidth="1"/>
  </cols>
  <sheetData>
    <row r="1" ht="12.75">
      <c r="A1" s="5" t="s">
        <v>0</v>
      </c>
    </row>
    <row r="2" spans="1:5" ht="12.75">
      <c r="A2" s="2"/>
      <c r="C2" s="6" t="s">
        <v>1</v>
      </c>
      <c r="D2" s="7" t="s">
        <v>2</v>
      </c>
      <c r="E2" s="6" t="s">
        <v>3</v>
      </c>
    </row>
    <row r="3" spans="1:5" ht="12.75">
      <c r="A3" s="2"/>
      <c r="C3" s="8" t="s">
        <v>4</v>
      </c>
      <c r="D3" s="9" t="s">
        <v>5</v>
      </c>
      <c r="E3" s="8" t="s">
        <v>6</v>
      </c>
    </row>
    <row r="4" spans="1:7" ht="12.75">
      <c r="A4" t="s">
        <v>7</v>
      </c>
      <c r="B4" s="10"/>
      <c r="C4" s="11">
        <v>0</v>
      </c>
      <c r="D4" s="12">
        <v>85.5</v>
      </c>
      <c r="E4" s="3">
        <f>D4*C4</f>
        <v>0</v>
      </c>
      <c r="F4"/>
      <c r="G4" s="2"/>
    </row>
    <row r="5" spans="1:7" ht="12.75">
      <c r="A5" t="s">
        <v>8</v>
      </c>
      <c r="B5" s="10"/>
      <c r="C5" s="11">
        <v>0</v>
      </c>
      <c r="D5" s="12">
        <v>85.5</v>
      </c>
      <c r="E5" s="3">
        <f>D5*C5</f>
        <v>0</v>
      </c>
      <c r="F5"/>
      <c r="G5" s="2"/>
    </row>
    <row r="6" spans="1:7" ht="12.75">
      <c r="A6" t="s">
        <v>9</v>
      </c>
      <c r="B6" s="10"/>
      <c r="C6" s="11">
        <v>0</v>
      </c>
      <c r="D6" s="12">
        <v>117</v>
      </c>
      <c r="E6" s="3">
        <f>D6*C6</f>
        <v>0</v>
      </c>
      <c r="F6"/>
      <c r="G6" s="2"/>
    </row>
    <row r="7" spans="1:7" ht="12.75">
      <c r="A7" t="s">
        <v>10</v>
      </c>
      <c r="B7" s="13"/>
      <c r="C7" s="11">
        <v>0</v>
      </c>
      <c r="D7" s="12">
        <v>117</v>
      </c>
      <c r="E7" s="3">
        <f>D7*C7</f>
        <v>0</v>
      </c>
      <c r="F7"/>
      <c r="G7" s="2"/>
    </row>
    <row r="8" spans="1:7" ht="12.75">
      <c r="A8" t="s">
        <v>11</v>
      </c>
      <c r="B8" s="13"/>
      <c r="C8" s="11">
        <v>0</v>
      </c>
      <c r="D8" s="12">
        <v>133.3</v>
      </c>
      <c r="E8" s="3">
        <f>D8*C8</f>
        <v>0</v>
      </c>
      <c r="F8"/>
      <c r="G8" s="2"/>
    </row>
    <row r="9" spans="1:7" ht="12.75">
      <c r="A9" t="s">
        <v>12</v>
      </c>
      <c r="C9" s="14">
        <v>1340</v>
      </c>
      <c r="D9" s="12">
        <f>E9/C9</f>
        <v>87.01440298507463</v>
      </c>
      <c r="E9" s="14">
        <v>116599.3</v>
      </c>
      <c r="F9"/>
      <c r="G9" s="2"/>
    </row>
    <row r="10" spans="1:7" ht="12.75">
      <c r="A10" t="s">
        <v>13</v>
      </c>
      <c r="C10" s="3">
        <f>SUM(C4:C9)</f>
        <v>1340</v>
      </c>
      <c r="D10" s="4">
        <f>E10/C10</f>
        <v>87.01440298507463</v>
      </c>
      <c r="E10" s="3">
        <f>SUM(E4:E9)</f>
        <v>116599.3</v>
      </c>
      <c r="F10"/>
      <c r="G10" s="2"/>
    </row>
    <row r="11" spans="1:7" ht="12.75">
      <c r="A11" t="s">
        <v>14</v>
      </c>
      <c r="B11" s="11">
        <v>0</v>
      </c>
      <c r="C11" s="15">
        <f>(B11)*6</f>
        <v>0</v>
      </c>
      <c r="D11" s="12">
        <v>95</v>
      </c>
      <c r="E11" s="15">
        <f>D11*C11</f>
        <v>0</v>
      </c>
      <c r="F11"/>
      <c r="G11" s="2"/>
    </row>
    <row r="12" spans="1:5" ht="12.75">
      <c r="A12" s="5" t="s">
        <v>15</v>
      </c>
      <c r="B12" s="16"/>
      <c r="C12" s="17">
        <f>SUM(C10:C11)</f>
        <v>1340</v>
      </c>
      <c r="D12" s="18">
        <f>E12/C12</f>
        <v>87.01440298507463</v>
      </c>
      <c r="E12" s="19">
        <f>SUM(E10:E11)</f>
        <v>116599.3</v>
      </c>
    </row>
    <row r="13" spans="1:5" ht="12.75">
      <c r="A13" s="1" t="s">
        <v>16</v>
      </c>
      <c r="B13" s="11">
        <v>0</v>
      </c>
      <c r="C13" s="3">
        <f>B13*6</f>
        <v>0</v>
      </c>
      <c r="D13" s="12">
        <v>95</v>
      </c>
      <c r="E13" s="3">
        <f>D13*C13</f>
        <v>0</v>
      </c>
    </row>
    <row r="14" spans="1:5" ht="12.75">
      <c r="A14" s="1" t="s">
        <v>17</v>
      </c>
      <c r="C14" s="20">
        <f>C12-C13</f>
        <v>1340</v>
      </c>
      <c r="D14" s="21">
        <f>E14/C14</f>
        <v>87.01440298507463</v>
      </c>
      <c r="E14" s="3">
        <f>E12-E13</f>
        <v>116599.3</v>
      </c>
    </row>
    <row r="16" ht="12.75">
      <c r="A16" s="22"/>
    </row>
    <row r="17" spans="1:4" ht="12.75">
      <c r="A17" s="23"/>
      <c r="B17" s="23"/>
      <c r="D17" s="24"/>
    </row>
    <row r="18" spans="2:5" ht="12.75">
      <c r="B18" s="25"/>
      <c r="C18" s="15"/>
      <c r="D18" s="9"/>
      <c r="E18" s="15"/>
    </row>
    <row r="19" spans="1:5" ht="12.75">
      <c r="A19" s="26"/>
      <c r="B19" s="27"/>
      <c r="C19" s="28"/>
      <c r="D19" s="7"/>
      <c r="E19" s="28"/>
    </row>
    <row r="20" spans="1:5" ht="12.75">
      <c r="A20" s="26"/>
      <c r="B20" s="27"/>
      <c r="C20" s="28"/>
      <c r="D20" s="7"/>
      <c r="E20" s="28"/>
    </row>
    <row r="21" spans="1:5" ht="12.75">
      <c r="A21" s="26"/>
      <c r="B21" s="27"/>
      <c r="C21" s="28"/>
      <c r="D21" s="7"/>
      <c r="E21" s="28"/>
    </row>
    <row r="24" ht="12.75">
      <c r="A24" s="29"/>
    </row>
    <row r="25" spans="2:3" ht="12.75">
      <c r="B25" s="30"/>
      <c r="C25" s="31"/>
    </row>
    <row r="31" ht="12.75">
      <c r="A31" s="29"/>
    </row>
    <row r="32" spans="2:3" ht="12.75">
      <c r="B32" s="30"/>
      <c r="C32" s="31"/>
    </row>
    <row r="33" spans="2:3" ht="12.75">
      <c r="B33" s="32"/>
      <c r="C33" s="33"/>
    </row>
    <row r="34" spans="2:3" ht="12.75">
      <c r="B34" s="34"/>
      <c r="C34" s="35"/>
    </row>
    <row r="35" spans="2:3" ht="12.75">
      <c r="B35" s="32"/>
      <c r="C35" s="32"/>
    </row>
    <row r="37" spans="1:6" ht="12.75">
      <c r="A37" s="5"/>
      <c r="C37" s="6"/>
      <c r="E37" s="36"/>
      <c r="F37" s="3"/>
    </row>
    <row r="38" spans="1:6" ht="12.75">
      <c r="A38" s="5"/>
      <c r="C38" s="6"/>
      <c r="E38" s="36"/>
      <c r="F38" s="3"/>
    </row>
    <row r="39" ht="12.75">
      <c r="A39" s="5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10"/>
  <sheetViews>
    <sheetView workbookViewId="0" topLeftCell="A1">
      <selection activeCell="H22" sqref="H22"/>
    </sheetView>
  </sheetViews>
  <sheetFormatPr defaultColWidth="8.00390625" defaultRowHeight="12.75"/>
  <cols>
    <col min="1" max="16384" width="8.421875" style="0" customWidth="1"/>
  </cols>
  <sheetData>
    <row r="4" spans="3:7" ht="12.75">
      <c r="C4" t="s">
        <v>18</v>
      </c>
      <c r="G4" t="s">
        <v>19</v>
      </c>
    </row>
    <row r="5" spans="2:7" ht="12.75">
      <c r="B5">
        <v>84</v>
      </c>
      <c r="C5">
        <v>0</v>
      </c>
      <c r="F5">
        <v>84</v>
      </c>
      <c r="G5">
        <v>0</v>
      </c>
    </row>
    <row r="6" spans="2:7" ht="12.75">
      <c r="B6">
        <v>84</v>
      </c>
      <c r="C6">
        <v>1650</v>
      </c>
      <c r="F6">
        <v>84</v>
      </c>
      <c r="G6">
        <v>1650</v>
      </c>
    </row>
    <row r="7" spans="2:7" ht="12.75">
      <c r="B7">
        <v>85.9</v>
      </c>
      <c r="C7">
        <v>1980</v>
      </c>
      <c r="F7">
        <v>85.75</v>
      </c>
      <c r="G7">
        <v>1950</v>
      </c>
    </row>
    <row r="8" spans="2:7" ht="12.75">
      <c r="B8">
        <v>88.4</v>
      </c>
      <c r="C8">
        <v>2150</v>
      </c>
      <c r="F8">
        <v>86.5</v>
      </c>
      <c r="G8">
        <v>1950</v>
      </c>
    </row>
    <row r="9" spans="2:7" ht="12.75">
      <c r="B9">
        <v>95.9</v>
      </c>
      <c r="C9">
        <v>2150</v>
      </c>
      <c r="F9">
        <v>86.5</v>
      </c>
      <c r="G9">
        <v>0</v>
      </c>
    </row>
    <row r="10" spans="2:3" ht="12.75">
      <c r="B10">
        <v>95.9</v>
      </c>
      <c r="C10">
        <v>0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Thain Family</dc:creator>
  <cp:keywords/>
  <dc:description/>
  <cp:lastModifiedBy> Russ Thain</cp:lastModifiedBy>
  <cp:lastPrinted>2011-05-07T23:14:00Z</cp:lastPrinted>
  <dcterms:created xsi:type="dcterms:W3CDTF">2011-03-07T21:05:50Z</dcterms:created>
  <dcterms:modified xsi:type="dcterms:W3CDTF">2012-11-21T14:52:08Z</dcterms:modified>
  <cp:category/>
  <cp:version/>
  <cp:contentType/>
  <cp:contentStatus/>
</cp:coreProperties>
</file>